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7" i="3"/>
  <c r="F37" i="3"/>
  <c r="F36" i="3"/>
  <c r="F35" i="3"/>
  <c r="F34" i="3"/>
  <c r="F33" i="3"/>
  <c r="K32" i="3"/>
  <c r="J32" i="3"/>
  <c r="I32" i="3"/>
  <c r="H32" i="3"/>
  <c r="G32" i="3"/>
  <c r="F32" i="3"/>
  <c r="G31" i="3"/>
  <c r="H31" i="3"/>
  <c r="I31" i="3"/>
  <c r="J31" i="3"/>
  <c r="K31" i="3"/>
  <c r="F31" i="3"/>
  <c r="G30" i="3"/>
  <c r="H30" i="3"/>
  <c r="I30" i="3"/>
  <c r="J30" i="3"/>
  <c r="K30" i="3"/>
  <c r="F30" i="3"/>
  <c r="G29" i="3"/>
  <c r="H29" i="3"/>
  <c r="I29" i="3"/>
  <c r="J29" i="3"/>
  <c r="K29" i="3"/>
  <c r="F29" i="3"/>
  <c r="G28" i="3"/>
  <c r="H28" i="3"/>
  <c r="I28" i="3"/>
  <c r="J28" i="3"/>
  <c r="K28" i="3"/>
  <c r="F28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K7" i="3"/>
  <c r="I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H7" i="3"/>
  <c r="F7" i="3"/>
  <c r="G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<sst xmlns="http://schemas.openxmlformats.org/spreadsheetml/2006/main" count="88" uniqueCount="84">
  <si>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</si>
  <si>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</si>
  <si>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</si>
  <si>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</si>
  <si>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</si>
  <si>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</si>
  <si>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</si>
  <si>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</si>
  <si>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</si>
  <si>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</si>
  <si>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</si>
  <si>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</si>
  <si>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</si>
  <si>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</si>
  <si>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</si>
  <si>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</si>
  <si>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</si>
  <si>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</si>
  <si>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</si>
  <si>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</si>
  <si>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</si>
  <si>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</si>
  <si>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</si>
  <si>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</si>
  <si>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</si>
  <si>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</si>
  <si>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</si>
  <si>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</si>
  <si>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</si>
  <si>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</si>
  <si>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</si>
  <si>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</si>
  <si>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</si>
  <si>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</si>
  <si>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</si>
  <si>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</si>
  <si>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</si>
  <si>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</si>
  <si>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</si>
  <si>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</si>
  <si>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</si>
  <si>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</si>
  <si>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</si>
  <si>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</si>
  <si>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</si>
  <si>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</si>
  <si>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</si>
  <si>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</si>
  <si>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</si>
  <si>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</si>
  <si>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</si>
  <si>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</si>
  <si>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</si>
  <si>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</si>
  <si>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</si>
  <si>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</si>
  <si>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</si>
  <si>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</si>
  <si>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</si>
  <si>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</si>
  <si>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</si>
  <si>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</si>
  <si>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</si>
  <si>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</si>
  <si>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</si>
  <si>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</si>
  <si>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</si>
  <si>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</si>
  <si>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</si>
  <si>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</si>
  <si>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</si>
  <si>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</si>
  <si>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</si>
  <si>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TOTALES</t>
  </si>
  <si>
    <t>VALORES MAXIMOS</t>
  </si>
  <si>
    <t>VALORES MINIMOS</t>
  </si>
  <si>
    <t>VALORES PROMEDIOS</t>
  </si>
  <si>
    <t>PRUEBA DEL VALOR PROMEDIO</t>
  </si>
  <si>
    <t>CANTIDAD DE COLEGIOS</t>
  </si>
  <si>
    <t>CANTIDAD DE DESCUENTOS</t>
  </si>
  <si>
    <t>CANTIDAD DE VALORES UNITARIOS MAYORES A $50,00</t>
  </si>
  <si>
    <t>CANTIDAD DE VALORES UNITARIOS MENORS A $50,000</t>
  </si>
  <si>
    <t>SUMAR LOS VALORES UNITARIOS MAYORES A $50,000</t>
  </si>
  <si>
    <t>TIPO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</si>
</sst>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9" xfId="0" applyFill="1" applyBorder="1" applyAlignment="1">
      <alignment horizontal="left" wrapText="1"/>
    </xf>
    <xf numFmtId="165" fontId="0" fillId="0" borderId="0" xfId="0" applyNumberFormat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2" t="s">
        <v>0</v>
      </c>
      <c r="B1" s="53"/>
      <c r="C1" s="54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5" t="s">
        <v>17</v>
      </c>
      <c r="B4" s="55"/>
      <c r="C4" s="55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6" t="s">
        <v>18</v>
      </c>
      <c r="B9" s="57"/>
      <c r="C9" s="58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tabSelected="1" topLeftCell="D1" zoomScale="73" zoomScaleNormal="73" workbookViewId="0">
      <selection activeCell="L7" sqref="L7:L3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  <col min="12" max="12" width="18.7109375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 t="s">
        <v>83</v>
      </c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  <c r="L7" t="str">
        <f>IF(K7&gt;500000,"EXCELENTE","REGULAR")</f>
        <v>EXCELENTE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H8*16%</f>
        <v>68533.759999999995</v>
      </c>
      <c r="J8" s="26">
        <f t="shared" ref="J8:J27" si="4">H8*3.5%</f>
        <v>14991.760000000002</v>
      </c>
      <c r="K8" s="27">
        <f t="shared" ref="K8:K27" si="5">H8+I8-J8</f>
        <v>481878</v>
      </c>
      <c r="L8" t="str">
        <f t="shared" ref="L8:L37" si="6">IF(K8&gt;500000,"EXCELENTE","REGULAR")</f>
        <v>REGULAR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L9" t="str">
        <f t="shared" si="6"/>
        <v>REGULAR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L10" t="str">
        <f t="shared" si="6"/>
        <v>REGULAR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L11" t="str">
        <f t="shared" si="6"/>
        <v>REGULAR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L12" t="str">
        <f t="shared" si="6"/>
        <v>REGULAR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  <c r="L13" t="str">
        <f t="shared" si="6"/>
        <v>REGULAR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  <c r="L14" t="str">
        <f t="shared" si="6"/>
        <v>REGULAR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  <c r="L15" t="str">
        <f t="shared" si="6"/>
        <v>REGULAR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  <c r="L16" t="str">
        <f t="shared" si="6"/>
        <v>REGULAR</v>
      </c>
    </row>
    <row r="17" spans="1:12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  <c r="L17" t="str">
        <f t="shared" si="6"/>
        <v>REGULAR</v>
      </c>
    </row>
    <row r="18" spans="1:12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  <c r="L18" t="str">
        <f t="shared" si="6"/>
        <v>REGULAR</v>
      </c>
    </row>
    <row r="19" spans="1:12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  <c r="L19" t="str">
        <f t="shared" si="6"/>
        <v>REGULAR</v>
      </c>
    </row>
    <row r="20" spans="1:12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  <c r="L20" t="str">
        <f t="shared" si="6"/>
        <v>REGULAR</v>
      </c>
    </row>
    <row r="21" spans="1:12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  <c r="L21" t="str">
        <f t="shared" si="6"/>
        <v>REGULAR</v>
      </c>
    </row>
    <row r="22" spans="1:12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  <c r="L22" t="str">
        <f t="shared" si="6"/>
        <v>EXCELENTE</v>
      </c>
    </row>
    <row r="23" spans="1:12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  <c r="L23" t="str">
        <f t="shared" si="6"/>
        <v>REGULAR</v>
      </c>
    </row>
    <row r="24" spans="1:12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  <c r="L24" t="str">
        <f t="shared" si="6"/>
        <v>REGULAR</v>
      </c>
    </row>
    <row r="25" spans="1:12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  <c r="L25" t="str">
        <f t="shared" si="6"/>
        <v>REGULAR</v>
      </c>
    </row>
    <row r="26" spans="1:12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  <c r="L26" t="str">
        <f t="shared" si="6"/>
        <v>REGULAR</v>
      </c>
    </row>
    <row r="27" spans="1:12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  <c r="L27" t="str">
        <f t="shared" si="6"/>
        <v>REGULAR</v>
      </c>
    </row>
    <row r="28" spans="1:12" x14ac:dyDescent="0.25">
      <c r="B28" s="49"/>
      <c r="C28" s="50" t="s">
        <v>73</v>
      </c>
      <c r="F28" s="51">
        <f>SUM(F7:F27)</f>
        <v>4383120</v>
      </c>
      <c r="G28" s="51">
        <f t="shared" ref="G28:K28" si="7">SUM(G7:G27)</f>
        <v>219156</v>
      </c>
      <c r="H28" s="51">
        <f t="shared" si="7"/>
        <v>4163964</v>
      </c>
      <c r="I28" s="51">
        <f t="shared" si="7"/>
        <v>666234.24</v>
      </c>
      <c r="J28" s="51">
        <f t="shared" si="7"/>
        <v>145738.74000000002</v>
      </c>
      <c r="K28" s="51">
        <f t="shared" si="7"/>
        <v>4684459.5</v>
      </c>
      <c r="L28" t="str">
        <f t="shared" si="6"/>
        <v>EXCELENTE</v>
      </c>
    </row>
    <row r="29" spans="1:12" x14ac:dyDescent="0.25">
      <c r="C29" s="50" t="s">
        <v>74</v>
      </c>
      <c r="F29" s="51">
        <f>MAX(F7:F27)</f>
        <v>1247200</v>
      </c>
      <c r="G29" s="51">
        <f t="shared" ref="G29:K29" si="8">MAX(G7:G27)</f>
        <v>62360</v>
      </c>
      <c r="H29" s="51">
        <f t="shared" si="8"/>
        <v>1184840</v>
      </c>
      <c r="I29" s="51">
        <f t="shared" si="8"/>
        <v>189574.39999999999</v>
      </c>
      <c r="J29" s="51">
        <f t="shared" si="8"/>
        <v>41469.4</v>
      </c>
      <c r="K29" s="51">
        <f t="shared" si="8"/>
        <v>1332945</v>
      </c>
      <c r="L29" t="str">
        <f t="shared" si="6"/>
        <v>EXCELENTE</v>
      </c>
    </row>
    <row r="30" spans="1:12" x14ac:dyDescent="0.25">
      <c r="C30" s="50" t="s">
        <v>75</v>
      </c>
      <c r="F30" s="51">
        <f>MIN(F7:F27)</f>
        <v>16000</v>
      </c>
      <c r="G30" s="51">
        <f t="shared" ref="G30:K30" si="9">MIN(G7:G27)</f>
        <v>800</v>
      </c>
      <c r="H30" s="51">
        <f t="shared" si="9"/>
        <v>15200</v>
      </c>
      <c r="I30" s="51">
        <f t="shared" si="9"/>
        <v>2432</v>
      </c>
      <c r="J30" s="51">
        <f t="shared" si="9"/>
        <v>532</v>
      </c>
      <c r="K30" s="51">
        <f t="shared" si="9"/>
        <v>17100</v>
      </c>
      <c r="L30" t="str">
        <f t="shared" si="6"/>
        <v>REGULAR</v>
      </c>
    </row>
    <row r="31" spans="1:12" x14ac:dyDescent="0.25">
      <c r="C31" s="50" t="s">
        <v>76</v>
      </c>
      <c r="F31" s="51">
        <f>AVERAGE(F7:F27)</f>
        <v>208720</v>
      </c>
      <c r="G31" s="51">
        <f t="shared" ref="G31:K31" si="10">AVERAGE(G7:G27)</f>
        <v>10436</v>
      </c>
      <c r="H31" s="51">
        <f t="shared" si="10"/>
        <v>198284</v>
      </c>
      <c r="I31" s="51">
        <f t="shared" si="10"/>
        <v>31725.439999999999</v>
      </c>
      <c r="J31" s="51">
        <f t="shared" si="10"/>
        <v>6939.9400000000005</v>
      </c>
      <c r="K31" s="51">
        <f t="shared" si="10"/>
        <v>223069.5</v>
      </c>
      <c r="L31" t="str">
        <f t="shared" si="6"/>
        <v>REGULAR</v>
      </c>
    </row>
    <row r="32" spans="1:12" x14ac:dyDescent="0.25">
      <c r="C32" s="50" t="s">
        <v>77</v>
      </c>
      <c r="F32" s="51">
        <f>F28/21</f>
        <v>208720</v>
      </c>
      <c r="G32" s="51">
        <f t="shared" ref="G32:K32" si="11">G28/21</f>
        <v>10436</v>
      </c>
      <c r="H32" s="51">
        <f t="shared" si="11"/>
        <v>198284</v>
      </c>
      <c r="I32" s="51">
        <f t="shared" si="11"/>
        <v>31725.439999999999</v>
      </c>
      <c r="J32" s="51">
        <f t="shared" si="11"/>
        <v>6939.9400000000005</v>
      </c>
      <c r="K32" s="51">
        <f t="shared" si="11"/>
        <v>223069.5</v>
      </c>
      <c r="L32" t="str">
        <f t="shared" si="6"/>
        <v>REGULAR</v>
      </c>
    </row>
    <row r="33" spans="3:12" x14ac:dyDescent="0.25">
      <c r="C33" s="50" t="s">
        <v>78</v>
      </c>
      <c r="F33">
        <f>COUNTA(B7:B27)</f>
        <v>21</v>
      </c>
      <c r="L33" t="str">
        <f t="shared" si="6"/>
        <v>REGULAR</v>
      </c>
    </row>
    <row r="34" spans="3:12" x14ac:dyDescent="0.25">
      <c r="C34" s="50" t="s">
        <v>79</v>
      </c>
      <c r="F34">
        <f>COUNT(G7:G27)</f>
        <v>21</v>
      </c>
      <c r="L34" t="str">
        <f t="shared" si="6"/>
        <v>REGULAR</v>
      </c>
    </row>
    <row r="35" spans="3:12" ht="30" x14ac:dyDescent="0.25">
      <c r="C35" s="50" t="s">
        <v>80</v>
      </c>
      <c r="F35">
        <f>COUNTIF(E7:E27,"&gt;50000")</f>
        <v>2</v>
      </c>
      <c r="L35" t="str">
        <f t="shared" si="6"/>
        <v>REGULAR</v>
      </c>
    </row>
    <row r="36" spans="3:12" ht="30" x14ac:dyDescent="0.25">
      <c r="C36" s="50" t="s">
        <v>81</v>
      </c>
      <c r="F36">
        <f>COUNTIF(E7:E27,"&lt;50000")</f>
        <v>19</v>
      </c>
      <c r="L36" t="str">
        <f t="shared" si="6"/>
        <v>REGULAR</v>
      </c>
    </row>
    <row r="37" spans="3:12" ht="30" x14ac:dyDescent="0.25">
      <c r="C37" s="50" t="s">
        <v>82</v>
      </c>
      <c r="F37" s="11">
        <f>SUMIF(E7:E27,"&gt;50000")</f>
        <v>117140</v>
      </c>
      <c r="L37" t="str">
        <f t="shared" si="6"/>
        <v>REGULAR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505-04</cp:lastModifiedBy>
  <dcterms:created xsi:type="dcterms:W3CDTF">2012-10-24T23:46:11Z</dcterms:created>
  <dcterms:modified xsi:type="dcterms:W3CDTF">2013-05-25T13:02:38Z</dcterms:modified>
</cp:coreProperties>
</file>